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<sst xmlns="http://schemas.openxmlformats.org/spreadsheetml/2006/main" count="116" uniqueCount="90">
  <si>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</si>
  <si>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</si>
  <si>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</si>
  <si>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</si>
  <si>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</si>
  <si>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</si>
  <si>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</si>
  <si>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</si>
  <si>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</si>
  <si>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</si>
  <si>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</si>
  <si>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</si>
  <si>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</si>
  <si>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</si>
  <si>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</si>
  <si>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</si>
  <si>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</si>
  <si>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</si>
  <si>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</si>
  <si>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</si>
  <si>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di Istruzione Superiore  BERTRAND RUSSELL</t>
  </si>
  <si>
    <t>20162 MILANO (MI) VIA  Francesco  GATTI 16 C.F. 80125870156 C.M. MIIS03900T</t>
  </si>
  <si>
    <t>000048 del 23/12/2016</t>
  </si>
  <si>
    <t>425/E del 30/12/2016</t>
  </si>
  <si>
    <t>095/PA del 23/12/2016</t>
  </si>
  <si>
    <t>16E0000004459 del 28/12/2016</t>
  </si>
  <si>
    <t>21/PA del 31/12/2016</t>
  </si>
  <si>
    <t>4220317800004665 del 10/01/2017</t>
  </si>
  <si>
    <t>8Z00047898 del 10/01/2017</t>
  </si>
  <si>
    <t>8Z00048837 del 10/01/2017</t>
  </si>
  <si>
    <t>20174E00437 del 10/01/2017</t>
  </si>
  <si>
    <t>6364/2016 del 28/11/2016</t>
  </si>
  <si>
    <t>6396/2016 del 28/11/2016</t>
  </si>
  <si>
    <t>6397/2016 del 28/11/2016</t>
  </si>
  <si>
    <t>2017010 del 26/01/2017</t>
  </si>
  <si>
    <t>300021 del 20/12/2016</t>
  </si>
  <si>
    <t>170064/E del 17/01/2017</t>
  </si>
  <si>
    <t>000000000260 del 19/01/2017</t>
  </si>
  <si>
    <t>000004 del 20/01/2017</t>
  </si>
  <si>
    <t>001/PA del 25/01/2017</t>
  </si>
  <si>
    <t>09/PA del 31/01/2017</t>
  </si>
  <si>
    <t>170000029 del 03/02/2017</t>
  </si>
  <si>
    <t>170000030 del 03/02/2017</t>
  </si>
  <si>
    <t>2-17 del 16/02/2017</t>
  </si>
  <si>
    <t>61/PA del 22/02/2017</t>
  </si>
  <si>
    <t>305 del 01/02/2017</t>
  </si>
  <si>
    <t>17E0000000475 del 22/02/2017</t>
  </si>
  <si>
    <t>046-17 del 28/02/2017</t>
  </si>
  <si>
    <t>047-17 del 28/02/2017</t>
  </si>
  <si>
    <t>010/PA del 22/02/2017</t>
  </si>
  <si>
    <t>77/PA del 03/03/2017</t>
  </si>
  <si>
    <t>2/28 del 06/03/2017</t>
  </si>
  <si>
    <t>2/29 del 06/03/2017</t>
  </si>
  <si>
    <t>15 del 07/03/2017</t>
  </si>
  <si>
    <t>145AV del 06/03/2017</t>
  </si>
  <si>
    <t>E-37 del 28/02/2017</t>
  </si>
  <si>
    <t>8Z00226961 del 08/03/2017</t>
  </si>
  <si>
    <t>8Z00223120 del 08/03/2017</t>
  </si>
  <si>
    <t>4220317800019095 del 08/03/2017</t>
  </si>
  <si>
    <t>07/P del 17/03/2017</t>
  </si>
  <si>
    <t>1934/PA/2017 del 24/03/2017</t>
  </si>
  <si>
    <t>30 del 25/03/2017</t>
  </si>
  <si>
    <t>405 del 01/03/2017</t>
  </si>
  <si>
    <t>10/P del 28/03/2017</t>
  </si>
  <si>
    <t>335/2017 del 31/01/2017</t>
  </si>
  <si>
    <t>170000068 del 17/02/2017</t>
  </si>
  <si>
    <t>E-59 del 11/04/2017</t>
  </si>
  <si>
    <t>031/PA del 31/03/2017</t>
  </si>
  <si>
    <t>17E0000001127 del 19/04/2017</t>
  </si>
  <si>
    <t>349AV del 27/04/2017</t>
  </si>
  <si>
    <t>170695/E del 26/04/2017</t>
  </si>
  <si>
    <t>033/PA del 28/04/2017</t>
  </si>
  <si>
    <t>48/2017 del 29/04/2017</t>
  </si>
  <si>
    <t>60/E del 19/04/2017</t>
  </si>
  <si>
    <t>2/68 del 12/05/2017</t>
  </si>
  <si>
    <t>000017 del 29/04/2017</t>
  </si>
  <si>
    <t>4220317800033956 del 09/05/2017</t>
  </si>
  <si>
    <t>8Z00391536 del 09/05/2017</t>
  </si>
  <si>
    <t>8Z00390720 del 09/05/2017</t>
  </si>
  <si>
    <t>79 del 30/05/2017</t>
  </si>
  <si>
    <t>80 del 30/05/2017</t>
  </si>
  <si>
    <t>6/EL del 06/06/2017</t>
  </si>
  <si>
    <t>51-2017 del 26/05/2017</t>
  </si>
  <si>
    <t>178220100 del 02/05/2017</t>
  </si>
  <si>
    <t>2/PA 2017 del 12/06/2017</t>
  </si>
  <si>
    <t>17E0000001783 del 14/06/2017</t>
  </si>
  <si>
    <t>000001-2017-PA del 09/06/2017</t>
  </si>
  <si>
    <t>12/PA del 31/05/2017</t>
  </si>
  <si>
    <t>2/96 del 26/06/2017</t>
  </si>
  <si>
    <t>FatPAM 4 del 09/06/2017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</si>
</sst>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4" fontId="46" fillId="0" borderId="18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2" fontId="46" fillId="0" borderId="19" xfId="0" applyNumberFormat="1" applyFont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2017</v>
      </c>
    </row>
    <row r="7" spans="1:6" ht="30" customHeight="1">
      <c r="A7" s="40" t="s">
        <v>1</v>
      </c>
      <c r="B7" s="41"/>
      <c r="C7" s="41"/>
      <c r="D7" s="41"/>
      <c r="E7" s="41"/>
      <c r="F7" s="42"/>
    </row>
    <row r="8" spans="1:6" ht="27" customHeight="1">
      <c r="A8" s="40" t="s">
        <v>12</v>
      </c>
      <c r="B8" s="41"/>
      <c r="C8" s="41"/>
      <c r="D8" s="41"/>
      <c r="E8" s="41"/>
      <c r="F8" s="42"/>
    </row>
    <row r="9" spans="1:6" ht="30.75" customHeight="1">
      <c r="A9" s="53" t="s">
        <v>0</v>
      </c>
      <c r="B9" s="44"/>
      <c r="C9" s="43" t="s">
        <v>6</v>
      </c>
      <c r="D9" s="44"/>
      <c r="E9" s="31" t="s">
        <v>13</v>
      </c>
      <c r="F9" s="32"/>
    </row>
    <row r="10" spans="1:6" ht="29.25" customHeight="1" thickBot="1">
      <c r="A10" s="47">
        <f>SUM(B16:B19)</f>
        <v>70</v>
      </c>
      <c r="B10" s="38"/>
      <c r="C10" s="37">
        <f>SUM(C16:D19)</f>
        <v>83100.07999999999</v>
      </c>
      <c r="D10" s="38"/>
      <c r="E10" s="48">
        <f>('Trimestre 1'!H1+'Trimestre 2'!H1+'Trimestre 3'!H1+'Trimestre 4'!H1)/C10</f>
        <v>-18.75353465363692</v>
      </c>
      <c r="F10" s="4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50" t="s">
        <v>2</v>
      </c>
      <c r="B13" s="51"/>
      <c r="C13" s="51"/>
      <c r="D13" s="51"/>
      <c r="E13" s="51"/>
      <c r="F13" s="52"/>
    </row>
    <row r="14" spans="1:6" ht="27" customHeight="1">
      <c r="A14" s="40" t="s">
        <v>3</v>
      </c>
      <c r="B14" s="41"/>
      <c r="C14" s="41"/>
      <c r="D14" s="41"/>
      <c r="E14" s="41"/>
      <c r="F14" s="42"/>
    </row>
    <row r="15" spans="1:12" ht="46.5" customHeight="1">
      <c r="A15" s="21" t="s">
        <v>4</v>
      </c>
      <c r="B15" s="27" t="s">
        <v>0</v>
      </c>
      <c r="C15" s="43" t="s">
        <v>6</v>
      </c>
      <c r="D15" s="44"/>
      <c r="E15" s="45" t="s">
        <v>14</v>
      </c>
      <c r="F15" s="46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42</v>
      </c>
      <c r="C16" s="29">
        <f>'Trimestre 1'!B1</f>
        <v>58415.41999999999</v>
      </c>
      <c r="D16" s="39"/>
      <c r="E16" s="29">
        <f>'Trimestre 1'!G1</f>
        <v>-18.17989873221831</v>
      </c>
      <c r="F16" s="30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26</v>
      </c>
      <c r="C17" s="29">
        <f>'Trimestre 2'!B1</f>
        <v>22047.659999999996</v>
      </c>
      <c r="D17" s="39"/>
      <c r="E17" s="29">
        <f>'Trimestre 2'!G1</f>
        <v>-19.502197058554067</v>
      </c>
      <c r="F17" s="30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2</v>
      </c>
      <c r="C18" s="29">
        <f>'Trimestre 3'!B1</f>
        <v>2637</v>
      </c>
      <c r="D18" s="39"/>
      <c r="E18" s="29">
        <f>'Trimestre 3'!G1</f>
        <v>-25.20136518771331</v>
      </c>
      <c r="F18" s="30"/>
    </row>
    <row r="19" spans="1:6" ht="21.75" customHeight="1" thickBot="1">
      <c r="A19" s="24" t="s">
        <v>18</v>
      </c>
      <c r="B19" s="25">
        <f>'Trimestre 4'!C1</f>
        <v>0</v>
      </c>
      <c r="C19" s="34">
        <f>'Trimestre 4'!B1</f>
        <v>0</v>
      </c>
      <c r="D19" s="36"/>
      <c r="E19" s="34">
        <f>'Trimestre 4'!G1</f>
        <v>0</v>
      </c>
      <c r="F19" s="35"/>
    </row>
    <row r="20" spans="1:6" ht="46.5" customHeight="1">
      <c r="A20" s="11"/>
      <c r="B20" s="12"/>
      <c r="C20" s="33"/>
      <c r="D20" s="33"/>
      <c r="E20" s="12"/>
      <c r="F20" s="12"/>
    </row>
  </sheetData>
  <sheetProtection/>
  <mergeCells count="21"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58415.41999999999</v>
      </c>
      <c r="C1">
        <f>COUNTA(A4:A203)</f>
        <v>42</v>
      </c>
      <c r="G1" s="20">
        <f>IF(B1&lt;&gt;0,H1/B1,0)</f>
        <v>-18.17989873221831</v>
      </c>
      <c r="H1" s="19">
        <f>SUM(H4:H195)</f>
        <v>-1061986.42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49.66</v>
      </c>
      <c r="C4" s="17">
        <v>42767</v>
      </c>
      <c r="D4" s="17">
        <v>42748</v>
      </c>
      <c r="E4" s="17"/>
      <c r="F4" s="17"/>
      <c r="G4" s="1">
        <f>D4-C4-(F4-E4)</f>
        <v>-19</v>
      </c>
      <c r="H4" s="16">
        <f>B4*G4</f>
        <v>-943.54</v>
      </c>
    </row>
    <row r="5" spans="1:8" ht="15">
      <c r="A5" s="28" t="s">
        <v>23</v>
      </c>
      <c r="B5" s="16">
        <v>225.82</v>
      </c>
      <c r="C5" s="17">
        <v>42777</v>
      </c>
      <c r="D5" s="17">
        <v>42754</v>
      </c>
      <c r="E5" s="17"/>
      <c r="F5" s="17"/>
      <c r="G5" s="1">
        <f aca="true" t="shared" si="0" ref="G5:G68">D5-C5-(F5-E5)</f>
        <v>-23</v>
      </c>
      <c r="H5" s="16">
        <f aca="true" t="shared" si="1" ref="H5:H68">B5*G5</f>
        <v>-5193.86</v>
      </c>
    </row>
    <row r="6" spans="1:8" ht="15">
      <c r="A6" s="28" t="s">
        <v>24</v>
      </c>
      <c r="B6" s="16">
        <v>117</v>
      </c>
      <c r="C6" s="17">
        <v>42767</v>
      </c>
      <c r="D6" s="17">
        <v>42754</v>
      </c>
      <c r="E6" s="17"/>
      <c r="F6" s="17"/>
      <c r="G6" s="1">
        <f t="shared" si="0"/>
        <v>-13</v>
      </c>
      <c r="H6" s="16">
        <f t="shared" si="1"/>
        <v>-1521</v>
      </c>
    </row>
    <row r="7" spans="1:8" ht="15">
      <c r="A7" s="28" t="s">
        <v>25</v>
      </c>
      <c r="B7" s="16">
        <v>274.48</v>
      </c>
      <c r="C7" s="17">
        <v>42767</v>
      </c>
      <c r="D7" s="17">
        <v>42754</v>
      </c>
      <c r="E7" s="17"/>
      <c r="F7" s="17"/>
      <c r="G7" s="1">
        <f t="shared" si="0"/>
        <v>-13</v>
      </c>
      <c r="H7" s="16">
        <f t="shared" si="1"/>
        <v>-3568.2400000000002</v>
      </c>
    </row>
    <row r="8" spans="1:8" ht="15">
      <c r="A8" s="28" t="s">
        <v>26</v>
      </c>
      <c r="B8" s="16">
        <v>370</v>
      </c>
      <c r="C8" s="17">
        <v>42783</v>
      </c>
      <c r="D8" s="17">
        <v>42754</v>
      </c>
      <c r="E8" s="17"/>
      <c r="F8" s="17"/>
      <c r="G8" s="1">
        <f t="shared" si="0"/>
        <v>-29</v>
      </c>
      <c r="H8" s="16">
        <f t="shared" si="1"/>
        <v>-10730</v>
      </c>
    </row>
    <row r="9" spans="1:8" ht="15">
      <c r="A9" s="28" t="s">
        <v>26</v>
      </c>
      <c r="B9" s="16">
        <v>125</v>
      </c>
      <c r="C9" s="17">
        <v>42783</v>
      </c>
      <c r="D9" s="17">
        <v>42754</v>
      </c>
      <c r="E9" s="17"/>
      <c r="F9" s="17"/>
      <c r="G9" s="1">
        <f t="shared" si="0"/>
        <v>-29</v>
      </c>
      <c r="H9" s="16">
        <f t="shared" si="1"/>
        <v>-3625</v>
      </c>
    </row>
    <row r="10" spans="1:8" ht="15">
      <c r="A10" s="28" t="s">
        <v>27</v>
      </c>
      <c r="B10" s="16">
        <v>57.66</v>
      </c>
      <c r="C10" s="17">
        <v>42783</v>
      </c>
      <c r="D10" s="17">
        <v>42754</v>
      </c>
      <c r="E10" s="17"/>
      <c r="F10" s="17"/>
      <c r="G10" s="1">
        <f t="shared" si="0"/>
        <v>-29</v>
      </c>
      <c r="H10" s="16">
        <f t="shared" si="1"/>
        <v>-1672.1399999999999</v>
      </c>
    </row>
    <row r="11" spans="1:8" ht="15">
      <c r="A11" s="28" t="s">
        <v>28</v>
      </c>
      <c r="B11" s="16">
        <v>106.98</v>
      </c>
      <c r="C11" s="17">
        <v>42783</v>
      </c>
      <c r="D11" s="17">
        <v>42754</v>
      </c>
      <c r="E11" s="17"/>
      <c r="F11" s="17"/>
      <c r="G11" s="1">
        <f t="shared" si="0"/>
        <v>-29</v>
      </c>
      <c r="H11" s="16">
        <f t="shared" si="1"/>
        <v>-3102.42</v>
      </c>
    </row>
    <row r="12" spans="1:8" ht="15">
      <c r="A12" s="28" t="s">
        <v>29</v>
      </c>
      <c r="B12" s="16">
        <v>62.33</v>
      </c>
      <c r="C12" s="17">
        <v>42783</v>
      </c>
      <c r="D12" s="17">
        <v>42754</v>
      </c>
      <c r="E12" s="17"/>
      <c r="F12" s="17"/>
      <c r="G12" s="1">
        <f t="shared" si="0"/>
        <v>-29</v>
      </c>
      <c r="H12" s="16">
        <f t="shared" si="1"/>
        <v>-1807.57</v>
      </c>
    </row>
    <row r="13" spans="1:8" ht="15">
      <c r="A13" s="28" t="s">
        <v>30</v>
      </c>
      <c r="B13" s="16">
        <v>90</v>
      </c>
      <c r="C13" s="17">
        <v>42783</v>
      </c>
      <c r="D13" s="17">
        <v>42754</v>
      </c>
      <c r="E13" s="17"/>
      <c r="F13" s="17"/>
      <c r="G13" s="1">
        <f t="shared" si="0"/>
        <v>-29</v>
      </c>
      <c r="H13" s="16">
        <f t="shared" si="1"/>
        <v>-2610</v>
      </c>
    </row>
    <row r="14" spans="1:8" ht="15">
      <c r="A14" s="28" t="s">
        <v>31</v>
      </c>
      <c r="B14" s="16">
        <v>1511.46</v>
      </c>
      <c r="C14" s="17">
        <v>42792</v>
      </c>
      <c r="D14" s="17">
        <v>42769</v>
      </c>
      <c r="E14" s="17"/>
      <c r="F14" s="17"/>
      <c r="G14" s="1">
        <f t="shared" si="0"/>
        <v>-23</v>
      </c>
      <c r="H14" s="16">
        <f t="shared" si="1"/>
        <v>-34763.58</v>
      </c>
    </row>
    <row r="15" spans="1:8" ht="15">
      <c r="A15" s="28" t="s">
        <v>32</v>
      </c>
      <c r="B15" s="16">
        <v>370.8</v>
      </c>
      <c r="C15" s="17">
        <v>42792</v>
      </c>
      <c r="D15" s="17">
        <v>42769</v>
      </c>
      <c r="E15" s="17"/>
      <c r="F15" s="17"/>
      <c r="G15" s="1">
        <f t="shared" si="0"/>
        <v>-23</v>
      </c>
      <c r="H15" s="16">
        <f t="shared" si="1"/>
        <v>-8528.4</v>
      </c>
    </row>
    <row r="16" spans="1:8" ht="15">
      <c r="A16" s="28" t="s">
        <v>33</v>
      </c>
      <c r="B16" s="16">
        <v>409.73</v>
      </c>
      <c r="C16" s="17">
        <v>42792</v>
      </c>
      <c r="D16" s="17">
        <v>42769</v>
      </c>
      <c r="E16" s="17"/>
      <c r="F16" s="17"/>
      <c r="G16" s="1">
        <f t="shared" si="0"/>
        <v>-23</v>
      </c>
      <c r="H16" s="16">
        <f t="shared" si="1"/>
        <v>-9423.79</v>
      </c>
    </row>
    <row r="17" spans="1:8" ht="15">
      <c r="A17" s="28" t="s">
        <v>34</v>
      </c>
      <c r="B17" s="16">
        <v>1002.9</v>
      </c>
      <c r="C17" s="17">
        <v>42797</v>
      </c>
      <c r="D17" s="17">
        <v>42769</v>
      </c>
      <c r="E17" s="17"/>
      <c r="F17" s="17"/>
      <c r="G17" s="1">
        <f t="shared" si="0"/>
        <v>-28</v>
      </c>
      <c r="H17" s="16">
        <f t="shared" si="1"/>
        <v>-28081.2</v>
      </c>
    </row>
    <row r="18" spans="1:8" ht="15">
      <c r="A18" s="28" t="s">
        <v>35</v>
      </c>
      <c r="B18" s="16">
        <v>112</v>
      </c>
      <c r="C18" s="17">
        <v>42797</v>
      </c>
      <c r="D18" s="17">
        <v>42769</v>
      </c>
      <c r="E18" s="17"/>
      <c r="F18" s="17"/>
      <c r="G18" s="1">
        <f t="shared" si="0"/>
        <v>-28</v>
      </c>
      <c r="H18" s="16">
        <f t="shared" si="1"/>
        <v>-3136</v>
      </c>
    </row>
    <row r="19" spans="1:8" ht="15">
      <c r="A19" s="28" t="s">
        <v>36</v>
      </c>
      <c r="B19" s="16">
        <v>3600</v>
      </c>
      <c r="C19" s="17">
        <v>42788</v>
      </c>
      <c r="D19" s="17">
        <v>42769</v>
      </c>
      <c r="E19" s="17"/>
      <c r="F19" s="17"/>
      <c r="G19" s="1">
        <f t="shared" si="0"/>
        <v>-19</v>
      </c>
      <c r="H19" s="16">
        <f t="shared" si="1"/>
        <v>-68400</v>
      </c>
    </row>
    <row r="20" spans="1:8" ht="15">
      <c r="A20" s="28" t="s">
        <v>37</v>
      </c>
      <c r="B20" s="16">
        <v>4508</v>
      </c>
      <c r="C20" s="17">
        <v>42788</v>
      </c>
      <c r="D20" s="17">
        <v>42769</v>
      </c>
      <c r="E20" s="17"/>
      <c r="F20" s="17"/>
      <c r="G20" s="1">
        <f t="shared" si="0"/>
        <v>-19</v>
      </c>
      <c r="H20" s="16">
        <f t="shared" si="1"/>
        <v>-85652</v>
      </c>
    </row>
    <row r="21" spans="1:8" ht="15">
      <c r="A21" s="28" t="s">
        <v>37</v>
      </c>
      <c r="B21" s="16">
        <v>315</v>
      </c>
      <c r="C21" s="17">
        <v>42788</v>
      </c>
      <c r="D21" s="17">
        <v>42769</v>
      </c>
      <c r="E21" s="17"/>
      <c r="F21" s="17"/>
      <c r="G21" s="1">
        <f t="shared" si="0"/>
        <v>-19</v>
      </c>
      <c r="H21" s="16">
        <f t="shared" si="1"/>
        <v>-5985</v>
      </c>
    </row>
    <row r="22" spans="1:8" ht="15">
      <c r="A22" s="28" t="s">
        <v>38</v>
      </c>
      <c r="B22" s="16">
        <v>232.25</v>
      </c>
      <c r="C22" s="17">
        <v>42795</v>
      </c>
      <c r="D22" s="17">
        <v>42769</v>
      </c>
      <c r="E22" s="17"/>
      <c r="F22" s="17"/>
      <c r="G22" s="1">
        <f t="shared" si="0"/>
        <v>-26</v>
      </c>
      <c r="H22" s="16">
        <f t="shared" si="1"/>
        <v>-6038.5</v>
      </c>
    </row>
    <row r="23" spans="1:8" ht="15">
      <c r="A23" s="28" t="s">
        <v>39</v>
      </c>
      <c r="B23" s="16">
        <v>463.21</v>
      </c>
      <c r="C23" s="17">
        <v>42792</v>
      </c>
      <c r="D23" s="17">
        <v>42779</v>
      </c>
      <c r="E23" s="17"/>
      <c r="F23" s="17"/>
      <c r="G23" s="1">
        <f t="shared" si="0"/>
        <v>-13</v>
      </c>
      <c r="H23" s="16">
        <f t="shared" si="1"/>
        <v>-6021.73</v>
      </c>
    </row>
    <row r="24" spans="1:8" ht="15">
      <c r="A24" s="28" t="s">
        <v>40</v>
      </c>
      <c r="B24" s="16">
        <v>-901.65</v>
      </c>
      <c r="C24" s="17">
        <v>42809</v>
      </c>
      <c r="D24" s="17">
        <v>42779</v>
      </c>
      <c r="E24" s="17"/>
      <c r="F24" s="17"/>
      <c r="G24" s="1">
        <f t="shared" si="0"/>
        <v>-30</v>
      </c>
      <c r="H24" s="16">
        <f t="shared" si="1"/>
        <v>27049.5</v>
      </c>
    </row>
    <row r="25" spans="1:8" ht="15">
      <c r="A25" s="28" t="s">
        <v>41</v>
      </c>
      <c r="B25" s="16">
        <v>7941</v>
      </c>
      <c r="C25" s="17">
        <v>42802</v>
      </c>
      <c r="D25" s="17">
        <v>42786</v>
      </c>
      <c r="E25" s="17"/>
      <c r="F25" s="17"/>
      <c r="G25" s="1">
        <f t="shared" si="0"/>
        <v>-16</v>
      </c>
      <c r="H25" s="16">
        <f t="shared" si="1"/>
        <v>-127056</v>
      </c>
    </row>
    <row r="26" spans="1:8" ht="15">
      <c r="A26" s="28" t="s">
        <v>42</v>
      </c>
      <c r="B26" s="16">
        <v>5332</v>
      </c>
      <c r="C26" s="17">
        <v>42802</v>
      </c>
      <c r="D26" s="17">
        <v>42786</v>
      </c>
      <c r="E26" s="17"/>
      <c r="F26" s="17"/>
      <c r="G26" s="1">
        <f t="shared" si="0"/>
        <v>-16</v>
      </c>
      <c r="H26" s="16">
        <f t="shared" si="1"/>
        <v>-85312</v>
      </c>
    </row>
    <row r="27" spans="1:8" ht="15">
      <c r="A27" s="28" t="s">
        <v>43</v>
      </c>
      <c r="B27" s="16">
        <v>1935</v>
      </c>
      <c r="C27" s="17">
        <v>42819</v>
      </c>
      <c r="D27" s="17">
        <v>42793</v>
      </c>
      <c r="E27" s="17"/>
      <c r="F27" s="17"/>
      <c r="G27" s="1">
        <f t="shared" si="0"/>
        <v>-26</v>
      </c>
      <c r="H27" s="16">
        <f t="shared" si="1"/>
        <v>-50310</v>
      </c>
    </row>
    <row r="28" spans="1:8" ht="15">
      <c r="A28" s="28" t="s">
        <v>44</v>
      </c>
      <c r="B28" s="16">
        <v>120.49</v>
      </c>
      <c r="C28" s="17">
        <v>42820</v>
      </c>
      <c r="D28" s="17">
        <v>42793</v>
      </c>
      <c r="E28" s="17"/>
      <c r="F28" s="17"/>
      <c r="G28" s="1">
        <f t="shared" si="0"/>
        <v>-27</v>
      </c>
      <c r="H28" s="16">
        <f t="shared" si="1"/>
        <v>-3253.23</v>
      </c>
    </row>
    <row r="29" spans="1:8" ht="15">
      <c r="A29" s="28" t="s">
        <v>45</v>
      </c>
      <c r="B29" s="16">
        <v>11775</v>
      </c>
      <c r="C29" s="17">
        <v>42812</v>
      </c>
      <c r="D29" s="17">
        <v>42801</v>
      </c>
      <c r="E29" s="17"/>
      <c r="F29" s="17"/>
      <c r="G29" s="1">
        <f t="shared" si="0"/>
        <v>-11</v>
      </c>
      <c r="H29" s="16">
        <f t="shared" si="1"/>
        <v>-129525</v>
      </c>
    </row>
    <row r="30" spans="1:8" ht="15">
      <c r="A30" s="28" t="s">
        <v>46</v>
      </c>
      <c r="B30" s="16">
        <v>109.39</v>
      </c>
      <c r="C30" s="17">
        <v>42823</v>
      </c>
      <c r="D30" s="17">
        <v>42801</v>
      </c>
      <c r="E30" s="17"/>
      <c r="F30" s="17"/>
      <c r="G30" s="1">
        <f t="shared" si="0"/>
        <v>-22</v>
      </c>
      <c r="H30" s="16">
        <f t="shared" si="1"/>
        <v>-2406.58</v>
      </c>
    </row>
    <row r="31" spans="1:8" ht="15">
      <c r="A31" s="28" t="s">
        <v>47</v>
      </c>
      <c r="B31" s="16">
        <v>400</v>
      </c>
      <c r="C31" s="17">
        <v>42831</v>
      </c>
      <c r="D31" s="17">
        <v>42801</v>
      </c>
      <c r="E31" s="17"/>
      <c r="F31" s="17"/>
      <c r="G31" s="1">
        <f t="shared" si="0"/>
        <v>-30</v>
      </c>
      <c r="H31" s="16">
        <f t="shared" si="1"/>
        <v>-12000</v>
      </c>
    </row>
    <row r="32" spans="1:8" ht="15">
      <c r="A32" s="28" t="s">
        <v>48</v>
      </c>
      <c r="B32" s="16">
        <v>1150</v>
      </c>
      <c r="C32" s="17">
        <v>42831</v>
      </c>
      <c r="D32" s="17">
        <v>42801</v>
      </c>
      <c r="E32" s="17"/>
      <c r="F32" s="17"/>
      <c r="G32" s="1">
        <f t="shared" si="0"/>
        <v>-30</v>
      </c>
      <c r="H32" s="16">
        <f t="shared" si="1"/>
        <v>-34500</v>
      </c>
    </row>
    <row r="33" spans="1:8" ht="15">
      <c r="A33" s="28" t="s">
        <v>49</v>
      </c>
      <c r="B33" s="16">
        <v>177</v>
      </c>
      <c r="C33" s="17">
        <v>42831</v>
      </c>
      <c r="D33" s="17">
        <v>42801</v>
      </c>
      <c r="E33" s="17"/>
      <c r="F33" s="17"/>
      <c r="G33" s="1">
        <f t="shared" si="0"/>
        <v>-30</v>
      </c>
      <c r="H33" s="16">
        <f t="shared" si="1"/>
        <v>-5310</v>
      </c>
    </row>
    <row r="34" spans="1:8" ht="15">
      <c r="A34" s="28" t="s">
        <v>50</v>
      </c>
      <c r="B34" s="16">
        <v>631.15</v>
      </c>
      <c r="C34" s="17">
        <v>42831</v>
      </c>
      <c r="D34" s="17">
        <v>42801</v>
      </c>
      <c r="E34" s="17"/>
      <c r="F34" s="17"/>
      <c r="G34" s="1">
        <f t="shared" si="0"/>
        <v>-30</v>
      </c>
      <c r="H34" s="16">
        <f t="shared" si="1"/>
        <v>-18934.5</v>
      </c>
    </row>
    <row r="35" spans="1:8" ht="15">
      <c r="A35" s="28" t="s">
        <v>51</v>
      </c>
      <c r="B35" s="16">
        <v>540</v>
      </c>
      <c r="C35" s="17">
        <v>42831</v>
      </c>
      <c r="D35" s="17">
        <v>42801</v>
      </c>
      <c r="E35" s="17"/>
      <c r="F35" s="17"/>
      <c r="G35" s="1">
        <f t="shared" si="0"/>
        <v>-30</v>
      </c>
      <c r="H35" s="16">
        <f t="shared" si="1"/>
        <v>-16200</v>
      </c>
    </row>
    <row r="36" spans="1:8" ht="15">
      <c r="A36" s="28" t="s">
        <v>52</v>
      </c>
      <c r="B36" s="16">
        <v>1620</v>
      </c>
      <c r="C36" s="17">
        <v>42831</v>
      </c>
      <c r="D36" s="17">
        <v>42801</v>
      </c>
      <c r="E36" s="17"/>
      <c r="F36" s="17"/>
      <c r="G36" s="1">
        <f t="shared" si="0"/>
        <v>-30</v>
      </c>
      <c r="H36" s="16">
        <f t="shared" si="1"/>
        <v>-48600</v>
      </c>
    </row>
    <row r="37" spans="1:8" ht="15">
      <c r="A37" s="28" t="s">
        <v>53</v>
      </c>
      <c r="B37" s="16">
        <v>3400</v>
      </c>
      <c r="C37" s="17">
        <v>42832</v>
      </c>
      <c r="D37" s="17">
        <v>42814</v>
      </c>
      <c r="E37" s="17"/>
      <c r="F37" s="17"/>
      <c r="G37" s="1">
        <f t="shared" si="0"/>
        <v>-18</v>
      </c>
      <c r="H37" s="16">
        <f t="shared" si="1"/>
        <v>-61200</v>
      </c>
    </row>
    <row r="38" spans="1:8" ht="15">
      <c r="A38" s="28" t="s">
        <v>54</v>
      </c>
      <c r="B38" s="16">
        <v>3463.2</v>
      </c>
      <c r="C38" s="17">
        <v>42832</v>
      </c>
      <c r="D38" s="17">
        <v>42821</v>
      </c>
      <c r="E38" s="17"/>
      <c r="F38" s="17"/>
      <c r="G38" s="1">
        <f t="shared" si="0"/>
        <v>-11</v>
      </c>
      <c r="H38" s="16">
        <f t="shared" si="1"/>
        <v>-38095.2</v>
      </c>
    </row>
    <row r="39" spans="1:8" ht="15">
      <c r="A39" s="28" t="s">
        <v>55</v>
      </c>
      <c r="B39" s="16">
        <v>1500</v>
      </c>
      <c r="C39" s="17">
        <v>42833</v>
      </c>
      <c r="D39" s="17">
        <v>42821</v>
      </c>
      <c r="E39" s="17"/>
      <c r="F39" s="17"/>
      <c r="G39" s="1">
        <f t="shared" si="0"/>
        <v>-12</v>
      </c>
      <c r="H39" s="16">
        <f t="shared" si="1"/>
        <v>-18000</v>
      </c>
    </row>
    <row r="40" spans="1:8" ht="15">
      <c r="A40" s="28" t="s">
        <v>56</v>
      </c>
      <c r="B40" s="16">
        <v>60.38</v>
      </c>
      <c r="C40" s="17">
        <v>42845</v>
      </c>
      <c r="D40" s="17">
        <v>42821</v>
      </c>
      <c r="E40" s="17"/>
      <c r="F40" s="17"/>
      <c r="G40" s="1">
        <f t="shared" si="0"/>
        <v>-24</v>
      </c>
      <c r="H40" s="16">
        <f t="shared" si="1"/>
        <v>-1449.1200000000001</v>
      </c>
    </row>
    <row r="41" spans="1:8" ht="15">
      <c r="A41" s="28" t="s">
        <v>57</v>
      </c>
      <c r="B41" s="16">
        <v>103.96</v>
      </c>
      <c r="C41" s="17">
        <v>42845</v>
      </c>
      <c r="D41" s="17">
        <v>42821</v>
      </c>
      <c r="E41" s="17"/>
      <c r="F41" s="17"/>
      <c r="G41" s="1">
        <f t="shared" si="0"/>
        <v>-24</v>
      </c>
      <c r="H41" s="16">
        <f t="shared" si="1"/>
        <v>-2495.04</v>
      </c>
    </row>
    <row r="42" spans="1:8" ht="15">
      <c r="A42" s="28" t="s">
        <v>58</v>
      </c>
      <c r="B42" s="16">
        <v>57.66</v>
      </c>
      <c r="C42" s="17">
        <v>42845</v>
      </c>
      <c r="D42" s="17">
        <v>42821</v>
      </c>
      <c r="E42" s="17"/>
      <c r="F42" s="17"/>
      <c r="G42" s="1">
        <f t="shared" si="0"/>
        <v>-24</v>
      </c>
      <c r="H42" s="16">
        <f t="shared" si="1"/>
        <v>-1383.84</v>
      </c>
    </row>
    <row r="43" spans="1:8" ht="15">
      <c r="A43" s="28" t="s">
        <v>59</v>
      </c>
      <c r="B43" s="16">
        <v>1282.56</v>
      </c>
      <c r="C43" s="17">
        <v>42845</v>
      </c>
      <c r="D43" s="17">
        <v>42821</v>
      </c>
      <c r="E43" s="17"/>
      <c r="F43" s="17"/>
      <c r="G43" s="1">
        <f t="shared" si="0"/>
        <v>-24</v>
      </c>
      <c r="H43" s="16">
        <f t="shared" si="1"/>
        <v>-30781.44</v>
      </c>
    </row>
    <row r="44" spans="1:8" ht="15">
      <c r="A44" s="28" t="s">
        <v>60</v>
      </c>
      <c r="B44" s="16">
        <v>246</v>
      </c>
      <c r="C44" s="17">
        <v>42851</v>
      </c>
      <c r="D44" s="17">
        <v>42821</v>
      </c>
      <c r="E44" s="17"/>
      <c r="F44" s="17"/>
      <c r="G44" s="1">
        <f t="shared" si="0"/>
        <v>-30</v>
      </c>
      <c r="H44" s="16">
        <f t="shared" si="1"/>
        <v>-7380</v>
      </c>
    </row>
    <row r="45" spans="1:8" ht="15">
      <c r="A45" s="28" t="s">
        <v>61</v>
      </c>
      <c r="B45" s="16">
        <v>3468</v>
      </c>
      <c r="C45" s="17">
        <v>42851</v>
      </c>
      <c r="D45" s="17">
        <v>42821</v>
      </c>
      <c r="E45" s="17"/>
      <c r="F45" s="17"/>
      <c r="G45" s="1">
        <f t="shared" si="0"/>
        <v>-30</v>
      </c>
      <c r="H45" s="16">
        <f t="shared" si="1"/>
        <v>-104040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22047.659999999996</v>
      </c>
      <c r="C1">
        <f>COUNTA(A4:A203)</f>
        <v>26</v>
      </c>
      <c r="G1" s="20">
        <f>IF(B1&lt;&gt;0,H1/B1,0)</f>
        <v>-19.502197058554067</v>
      </c>
      <c r="H1" s="19">
        <f>SUM(H4:H195)</f>
        <v>-429977.8100000001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62</v>
      </c>
      <c r="B4" s="16">
        <v>1650</v>
      </c>
      <c r="C4" s="17">
        <v>42831</v>
      </c>
      <c r="D4" s="17">
        <v>42831</v>
      </c>
      <c r="E4" s="17"/>
      <c r="F4" s="17"/>
      <c r="G4" s="1">
        <f>D4-C4-(F4-E4)</f>
        <v>0</v>
      </c>
      <c r="H4" s="16">
        <f>B4*G4</f>
        <v>0</v>
      </c>
    </row>
    <row r="5" spans="1:8" ht="15">
      <c r="A5" s="28" t="s">
        <v>63</v>
      </c>
      <c r="B5" s="16">
        <v>2921.4</v>
      </c>
      <c r="C5" s="17">
        <v>42858</v>
      </c>
      <c r="D5" s="17">
        <v>42831</v>
      </c>
      <c r="E5" s="17"/>
      <c r="F5" s="17"/>
      <c r="G5" s="1">
        <f aca="true" t="shared" si="0" ref="G5:G68">D5-C5-(F5-E5)</f>
        <v>-27</v>
      </c>
      <c r="H5" s="16">
        <f aca="true" t="shared" si="1" ref="H5:H68">B5*G5</f>
        <v>-78877.8</v>
      </c>
    </row>
    <row r="6" spans="1:8" ht="15">
      <c r="A6" s="28" t="s">
        <v>64</v>
      </c>
      <c r="B6" s="16">
        <v>534.65</v>
      </c>
      <c r="C6" s="17">
        <v>42858</v>
      </c>
      <c r="D6" s="17">
        <v>42831</v>
      </c>
      <c r="E6" s="17"/>
      <c r="F6" s="17"/>
      <c r="G6" s="1">
        <f t="shared" si="0"/>
        <v>-27</v>
      </c>
      <c r="H6" s="16">
        <f t="shared" si="1"/>
        <v>-14435.55</v>
      </c>
    </row>
    <row r="7" spans="1:8" ht="15">
      <c r="A7" s="28" t="s">
        <v>65</v>
      </c>
      <c r="B7" s="16">
        <v>1940</v>
      </c>
      <c r="C7" s="17">
        <v>42813</v>
      </c>
      <c r="D7" s="17">
        <v>42844</v>
      </c>
      <c r="E7" s="17"/>
      <c r="F7" s="17"/>
      <c r="G7" s="1">
        <f t="shared" si="0"/>
        <v>31</v>
      </c>
      <c r="H7" s="16">
        <f t="shared" si="1"/>
        <v>60140</v>
      </c>
    </row>
    <row r="8" spans="1:8" ht="15">
      <c r="A8" s="28" t="s">
        <v>66</v>
      </c>
      <c r="B8" s="16">
        <v>530</v>
      </c>
      <c r="C8" s="17">
        <v>42869</v>
      </c>
      <c r="D8" s="17">
        <v>42844</v>
      </c>
      <c r="E8" s="17"/>
      <c r="F8" s="17"/>
      <c r="G8" s="1">
        <f t="shared" si="0"/>
        <v>-25</v>
      </c>
      <c r="H8" s="16">
        <f t="shared" si="1"/>
        <v>-13250</v>
      </c>
    </row>
    <row r="9" spans="1:8" ht="15">
      <c r="A9" s="28" t="s">
        <v>67</v>
      </c>
      <c r="B9" s="16">
        <v>1362.38</v>
      </c>
      <c r="C9" s="17">
        <v>42873</v>
      </c>
      <c r="D9" s="17">
        <v>42844</v>
      </c>
      <c r="E9" s="17"/>
      <c r="F9" s="17"/>
      <c r="G9" s="1">
        <f t="shared" si="0"/>
        <v>-29</v>
      </c>
      <c r="H9" s="16">
        <f t="shared" si="1"/>
        <v>-39509.020000000004</v>
      </c>
    </row>
    <row r="10" spans="1:8" ht="15">
      <c r="A10" s="28" t="s">
        <v>68</v>
      </c>
      <c r="B10" s="16">
        <v>109.39</v>
      </c>
      <c r="C10" s="17">
        <v>42881</v>
      </c>
      <c r="D10" s="17">
        <v>42860</v>
      </c>
      <c r="E10" s="17"/>
      <c r="F10" s="17"/>
      <c r="G10" s="1">
        <f t="shared" si="0"/>
        <v>-21</v>
      </c>
      <c r="H10" s="16">
        <f t="shared" si="1"/>
        <v>-2297.19</v>
      </c>
    </row>
    <row r="11" spans="1:8" ht="15">
      <c r="A11" s="28" t="s">
        <v>69</v>
      </c>
      <c r="B11" s="16">
        <v>3881.3</v>
      </c>
      <c r="C11" s="17">
        <v>42887</v>
      </c>
      <c r="D11" s="17">
        <v>42860</v>
      </c>
      <c r="E11" s="17"/>
      <c r="F11" s="17"/>
      <c r="G11" s="1">
        <f t="shared" si="0"/>
        <v>-27</v>
      </c>
      <c r="H11" s="16">
        <f t="shared" si="1"/>
        <v>-104795.1</v>
      </c>
    </row>
    <row r="12" spans="1:8" ht="15">
      <c r="A12" s="28" t="s">
        <v>70</v>
      </c>
      <c r="B12" s="16">
        <v>700</v>
      </c>
      <c r="C12" s="17">
        <v>42881</v>
      </c>
      <c r="D12" s="17">
        <v>42872</v>
      </c>
      <c r="E12" s="17"/>
      <c r="F12" s="17"/>
      <c r="G12" s="1">
        <f t="shared" si="0"/>
        <v>-9</v>
      </c>
      <c r="H12" s="16">
        <f t="shared" si="1"/>
        <v>-6300</v>
      </c>
    </row>
    <row r="13" spans="1:8" ht="15">
      <c r="A13" s="28" t="s">
        <v>71</v>
      </c>
      <c r="B13" s="16">
        <v>150</v>
      </c>
      <c r="C13" s="17">
        <v>42896</v>
      </c>
      <c r="D13" s="17">
        <v>42872</v>
      </c>
      <c r="E13" s="17"/>
      <c r="F13" s="17"/>
      <c r="G13" s="1">
        <f t="shared" si="0"/>
        <v>-24</v>
      </c>
      <c r="H13" s="16">
        <f t="shared" si="1"/>
        <v>-3600</v>
      </c>
    </row>
    <row r="14" spans="1:8" ht="15">
      <c r="A14" s="28" t="s">
        <v>72</v>
      </c>
      <c r="B14" s="16">
        <v>270</v>
      </c>
      <c r="C14" s="17">
        <v>42897</v>
      </c>
      <c r="D14" s="17">
        <v>42872</v>
      </c>
      <c r="E14" s="17"/>
      <c r="F14" s="17"/>
      <c r="G14" s="1">
        <f t="shared" si="0"/>
        <v>-25</v>
      </c>
      <c r="H14" s="16">
        <f t="shared" si="1"/>
        <v>-6750</v>
      </c>
    </row>
    <row r="15" spans="1:8" ht="15">
      <c r="A15" s="28" t="s">
        <v>73</v>
      </c>
      <c r="B15" s="16">
        <v>97.5</v>
      </c>
      <c r="C15" s="17">
        <v>42900</v>
      </c>
      <c r="D15" s="17">
        <v>42872</v>
      </c>
      <c r="E15" s="17"/>
      <c r="F15" s="17"/>
      <c r="G15" s="1">
        <f t="shared" si="0"/>
        <v>-28</v>
      </c>
      <c r="H15" s="16">
        <f t="shared" si="1"/>
        <v>-2730</v>
      </c>
    </row>
    <row r="16" spans="1:8" ht="15">
      <c r="A16" s="28" t="s">
        <v>74</v>
      </c>
      <c r="B16" s="16">
        <v>1422</v>
      </c>
      <c r="C16" s="17">
        <v>42900</v>
      </c>
      <c r="D16" s="17">
        <v>42872</v>
      </c>
      <c r="E16" s="17"/>
      <c r="F16" s="17"/>
      <c r="G16" s="1">
        <f t="shared" si="0"/>
        <v>-28</v>
      </c>
      <c r="H16" s="16">
        <f t="shared" si="1"/>
        <v>-39816</v>
      </c>
    </row>
    <row r="17" spans="1:8" ht="15">
      <c r="A17" s="28" t="s">
        <v>75</v>
      </c>
      <c r="B17" s="16">
        <v>99.34</v>
      </c>
      <c r="C17" s="17">
        <v>42902</v>
      </c>
      <c r="D17" s="17">
        <v>42872</v>
      </c>
      <c r="E17" s="17"/>
      <c r="F17" s="17"/>
      <c r="G17" s="1">
        <f t="shared" si="0"/>
        <v>-30</v>
      </c>
      <c r="H17" s="16">
        <f t="shared" si="1"/>
        <v>-2980.2000000000003</v>
      </c>
    </row>
    <row r="18" spans="1:8" ht="15">
      <c r="A18" s="28" t="s">
        <v>76</v>
      </c>
      <c r="B18" s="16">
        <v>66.94</v>
      </c>
      <c r="C18" s="17">
        <v>42902</v>
      </c>
      <c r="D18" s="17">
        <v>42872</v>
      </c>
      <c r="E18" s="17"/>
      <c r="F18" s="17"/>
      <c r="G18" s="1">
        <f t="shared" si="0"/>
        <v>-30</v>
      </c>
      <c r="H18" s="16">
        <f t="shared" si="1"/>
        <v>-2008.1999999999998</v>
      </c>
    </row>
    <row r="19" spans="1:8" ht="15">
      <c r="A19" s="28" t="s">
        <v>77</v>
      </c>
      <c r="B19" s="16">
        <v>118.89</v>
      </c>
      <c r="C19" s="17">
        <v>42902</v>
      </c>
      <c r="D19" s="17">
        <v>42872</v>
      </c>
      <c r="E19" s="17"/>
      <c r="F19" s="17"/>
      <c r="G19" s="1">
        <f t="shared" si="0"/>
        <v>-30</v>
      </c>
      <c r="H19" s="16">
        <f t="shared" si="1"/>
        <v>-3566.7</v>
      </c>
    </row>
    <row r="20" spans="1:8" ht="15">
      <c r="A20" s="28" t="s">
        <v>78</v>
      </c>
      <c r="B20" s="16">
        <v>68.48</v>
      </c>
      <c r="C20" s="17">
        <v>42902</v>
      </c>
      <c r="D20" s="17">
        <v>42872</v>
      </c>
      <c r="E20" s="17"/>
      <c r="F20" s="17"/>
      <c r="G20" s="1">
        <f t="shared" si="0"/>
        <v>-30</v>
      </c>
      <c r="H20" s="16">
        <f t="shared" si="1"/>
        <v>-2054.4</v>
      </c>
    </row>
    <row r="21" spans="1:8" ht="15">
      <c r="A21" s="28" t="s">
        <v>79</v>
      </c>
      <c r="B21" s="16">
        <v>400</v>
      </c>
      <c r="C21" s="17">
        <v>42916</v>
      </c>
      <c r="D21" s="17">
        <v>42892</v>
      </c>
      <c r="E21" s="17"/>
      <c r="F21" s="17"/>
      <c r="G21" s="1">
        <f t="shared" si="0"/>
        <v>-24</v>
      </c>
      <c r="H21" s="16">
        <f t="shared" si="1"/>
        <v>-9600</v>
      </c>
    </row>
    <row r="22" spans="1:8" ht="15">
      <c r="A22" s="28" t="s">
        <v>80</v>
      </c>
      <c r="B22" s="16">
        <v>485</v>
      </c>
      <c r="C22" s="17">
        <v>42916</v>
      </c>
      <c r="D22" s="17">
        <v>42892</v>
      </c>
      <c r="E22" s="17"/>
      <c r="F22" s="17"/>
      <c r="G22" s="1">
        <f t="shared" si="0"/>
        <v>-24</v>
      </c>
      <c r="H22" s="16">
        <f t="shared" si="1"/>
        <v>-11640</v>
      </c>
    </row>
    <row r="23" spans="1:8" ht="15">
      <c r="A23" s="28" t="s">
        <v>81</v>
      </c>
      <c r="B23" s="16">
        <v>425</v>
      </c>
      <c r="C23" s="17">
        <v>42924</v>
      </c>
      <c r="D23" s="17">
        <v>42894</v>
      </c>
      <c r="E23" s="17"/>
      <c r="F23" s="17"/>
      <c r="G23" s="1">
        <f t="shared" si="0"/>
        <v>-30</v>
      </c>
      <c r="H23" s="16">
        <f t="shared" si="1"/>
        <v>-12750</v>
      </c>
    </row>
    <row r="24" spans="1:8" ht="15">
      <c r="A24" s="28" t="s">
        <v>82</v>
      </c>
      <c r="B24" s="16">
        <v>3700</v>
      </c>
      <c r="C24" s="17">
        <v>42924</v>
      </c>
      <c r="D24" s="17">
        <v>42894</v>
      </c>
      <c r="E24" s="17"/>
      <c r="F24" s="17"/>
      <c r="G24" s="1">
        <f t="shared" si="0"/>
        <v>-30</v>
      </c>
      <c r="H24" s="16">
        <f t="shared" si="1"/>
        <v>-111000</v>
      </c>
    </row>
    <row r="25" spans="1:8" ht="15">
      <c r="A25" s="28" t="s">
        <v>83</v>
      </c>
      <c r="B25" s="16">
        <v>21.52</v>
      </c>
      <c r="C25" s="17">
        <v>42903</v>
      </c>
      <c r="D25" s="17">
        <v>42902</v>
      </c>
      <c r="E25" s="17"/>
      <c r="F25" s="17"/>
      <c r="G25" s="1">
        <f t="shared" si="0"/>
        <v>-1</v>
      </c>
      <c r="H25" s="16">
        <f t="shared" si="1"/>
        <v>-21.52</v>
      </c>
    </row>
    <row r="26" spans="1:8" ht="15">
      <c r="A26" s="28" t="s">
        <v>84</v>
      </c>
      <c r="B26" s="16">
        <v>320</v>
      </c>
      <c r="C26" s="17">
        <v>42929</v>
      </c>
      <c r="D26" s="17">
        <v>42912</v>
      </c>
      <c r="E26" s="17"/>
      <c r="F26" s="17"/>
      <c r="G26" s="1">
        <f t="shared" si="0"/>
        <v>-17</v>
      </c>
      <c r="H26" s="16">
        <f t="shared" si="1"/>
        <v>-5440</v>
      </c>
    </row>
    <row r="27" spans="1:8" ht="15">
      <c r="A27" s="28" t="s">
        <v>85</v>
      </c>
      <c r="B27" s="16">
        <v>112.07</v>
      </c>
      <c r="C27" s="17">
        <v>42931</v>
      </c>
      <c r="D27" s="17">
        <v>42912</v>
      </c>
      <c r="E27" s="17"/>
      <c r="F27" s="17"/>
      <c r="G27" s="1">
        <f t="shared" si="0"/>
        <v>-19</v>
      </c>
      <c r="H27" s="16">
        <f t="shared" si="1"/>
        <v>-2129.33</v>
      </c>
    </row>
    <row r="28" spans="1:8" ht="15">
      <c r="A28" s="28" t="s">
        <v>86</v>
      </c>
      <c r="B28" s="16">
        <v>440</v>
      </c>
      <c r="C28" s="17">
        <v>42932</v>
      </c>
      <c r="D28" s="17">
        <v>42912</v>
      </c>
      <c r="E28" s="17"/>
      <c r="F28" s="17"/>
      <c r="G28" s="1">
        <f t="shared" si="0"/>
        <v>-20</v>
      </c>
      <c r="H28" s="16">
        <f t="shared" si="1"/>
        <v>-8800</v>
      </c>
    </row>
    <row r="29" spans="1:8" ht="15">
      <c r="A29" s="28" t="s">
        <v>87</v>
      </c>
      <c r="B29" s="16">
        <v>221.8</v>
      </c>
      <c r="C29" s="17">
        <v>42938</v>
      </c>
      <c r="D29" s="17">
        <v>42912</v>
      </c>
      <c r="E29" s="17"/>
      <c r="F29" s="17"/>
      <c r="G29" s="1">
        <f t="shared" si="0"/>
        <v>-26</v>
      </c>
      <c r="H29" s="16">
        <f t="shared" si="1"/>
        <v>-5766.8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2637</v>
      </c>
      <c r="C1">
        <f>COUNTA(A4:A203)</f>
        <v>2</v>
      </c>
      <c r="G1" s="20">
        <f>IF(B1&lt;&gt;0,H1/B1,0)</f>
        <v>-25.20136518771331</v>
      </c>
      <c r="H1" s="19">
        <f>SUM(H4:H195)</f>
        <v>-66456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88</v>
      </c>
      <c r="B4" s="16">
        <v>702</v>
      </c>
      <c r="C4" s="17">
        <v>42943</v>
      </c>
      <c r="D4" s="17">
        <v>42920</v>
      </c>
      <c r="E4" s="17"/>
      <c r="F4" s="17"/>
      <c r="G4" s="1">
        <f>D4-C4-(F4-E4)</f>
        <v>-23</v>
      </c>
      <c r="H4" s="16">
        <f>B4*G4</f>
        <v>-16146</v>
      </c>
    </row>
    <row r="5" spans="1:8" ht="15">
      <c r="A5" s="28" t="s">
        <v>89</v>
      </c>
      <c r="B5" s="16">
        <v>1935</v>
      </c>
      <c r="C5" s="17">
        <v>42946</v>
      </c>
      <c r="D5" s="17">
        <v>42920</v>
      </c>
      <c r="E5" s="17"/>
      <c r="F5" s="17"/>
      <c r="G5" s="1">
        <f aca="true" t="shared" si="0" ref="G5:G68">D5-C5-(F5-E5)</f>
        <v>-26</v>
      </c>
      <c r="H5" s="16">
        <f aca="true" t="shared" si="1" ref="H5:H68">B5*G5</f>
        <v>-50310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2017-07-06T15:42:14Z</dcterms:modified>
  <cp:category/>
  <cp:version/>
  <cp:contentType/>
  <cp:contentStatus/>
</cp:coreProperties>
</file>